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_FilterDatabase" localSheetId="0" hidden="1">Sheet2!$A$2:$Q$55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<sst xmlns="http://schemas.openxmlformats.org/spreadsheetml/2006/main" count="313" uniqueCount="194">
  <si>
    <t>2024年安丘市粮油规模种植主体单产提升项目补助资金分配明细表</t>
  </si>
  <si>
    <t>序号</t>
  </si>
  <si>
    <t>镇(街区)</t>
  </si>
  <si>
    <t>项目主体</t>
  </si>
  <si>
    <t>负责人姓名</t>
  </si>
  <si>
    <t>联系方式</t>
  </si>
  <si>
    <t>作物品种</t>
  </si>
  <si>
    <t>申报面积(亩)</t>
  </si>
  <si>
    <t>落实的关键技术措施</t>
  </si>
  <si>
    <t>种植密度</t>
  </si>
  <si>
    <t>亩产水平(斤)</t>
  </si>
  <si>
    <t>亩穗数（穗）</t>
  </si>
  <si>
    <t>穗粒数（粒）</t>
  </si>
  <si>
    <t>千粒重（克）</t>
  </si>
  <si>
    <t>85折亩产量（公斤/亩）</t>
  </si>
  <si>
    <t>总产（公斤）</t>
  </si>
  <si>
    <t>拟分配补助资金（元）</t>
  </si>
  <si>
    <t>备注</t>
  </si>
  <si>
    <r>
      <rPr>
        <b/>
        <sz val="10.5"/>
        <color rgb="FF000000"/>
        <rFont val="宋体"/>
        <charset val="134"/>
      </rPr>
      <t>一、</t>
    </r>
    <r>
      <rPr>
        <b/>
        <sz val="10.5"/>
        <color theme="1"/>
        <rFont val="宋体"/>
        <charset val="134"/>
      </rPr>
      <t>滴灌水肥一体化</t>
    </r>
  </si>
  <si>
    <t>1 </t>
  </si>
  <si>
    <t>景芝镇</t>
  </si>
  <si>
    <t>安丘市金欣家庭农场</t>
  </si>
  <si>
    <t>陈金欣</t>
  </si>
  <si>
    <t>立原296</t>
  </si>
  <si>
    <t>良种包衣/增加密度；单粒精播；滴灌水肥一体化；化控防倒；“一喷多促”</t>
  </si>
  <si>
    <t>补助标准200元/亩</t>
  </si>
  <si>
    <t>2 </t>
  </si>
  <si>
    <t>种粮大户</t>
  </si>
  <si>
    <t>张勇</t>
  </si>
  <si>
    <t>良种包衣/增加密度；高性能播种机械播种；滴灌水肥一体化；化控防倒；“一喷多促”</t>
  </si>
  <si>
    <t>3 </t>
  </si>
  <si>
    <t>朱名亮</t>
  </si>
  <si>
    <t>登海605</t>
  </si>
  <si>
    <t>4 </t>
  </si>
  <si>
    <t>安丘市利涛种植家庭农场</t>
  </si>
  <si>
    <t>聂利涛</t>
  </si>
  <si>
    <t>5 </t>
  </si>
  <si>
    <t>安丘市金景粮蔬种植家庭农场</t>
  </si>
  <si>
    <t>牛金宝</t>
  </si>
  <si>
    <t>6 </t>
  </si>
  <si>
    <t>安丘市其武种植家庭农场</t>
  </si>
  <si>
    <t>李其武</t>
  </si>
  <si>
    <t>7 </t>
  </si>
  <si>
    <t>安丘市炳海家庭农场</t>
  </si>
  <si>
    <t>刘勇</t>
  </si>
  <si>
    <t>8 </t>
  </si>
  <si>
    <t>安丘市长兴家庭农场</t>
  </si>
  <si>
    <t>逄仁江</t>
  </si>
  <si>
    <t>9 </t>
  </si>
  <si>
    <t>安丘市前屯小麦种植专业合作社</t>
  </si>
  <si>
    <t>李致富</t>
  </si>
  <si>
    <t>10 </t>
  </si>
  <si>
    <t>安丘市牧泰家庭种植农场</t>
  </si>
  <si>
    <t>王学升</t>
  </si>
  <si>
    <t>立原296、登海605</t>
  </si>
  <si>
    <t>11 </t>
  </si>
  <si>
    <t>安丘市友泉家庭农场</t>
  </si>
  <si>
    <t>代友泉</t>
  </si>
  <si>
    <t>登海1466、明天695</t>
  </si>
  <si>
    <t>12 </t>
  </si>
  <si>
    <t>安丘市万兴隆家庭农场</t>
  </si>
  <si>
    <t>代香军</t>
  </si>
  <si>
    <t>登海1466、登海685</t>
  </si>
  <si>
    <t>13 </t>
  </si>
  <si>
    <t>安丘市双雨家庭农场</t>
  </si>
  <si>
    <t>朱永胜</t>
  </si>
  <si>
    <t>14 </t>
  </si>
  <si>
    <t>任中会</t>
  </si>
  <si>
    <t>康农玉8009、九和玉1号、东单1331</t>
  </si>
  <si>
    <t>15 </t>
  </si>
  <si>
    <t>安丘市景岗生态种植农场</t>
  </si>
  <si>
    <t>杨景岗</t>
  </si>
  <si>
    <t>良玉99、宽玉606</t>
  </si>
  <si>
    <t>16 </t>
  </si>
  <si>
    <t>官庄镇</t>
  </si>
  <si>
    <t>安丘市嘉昊家庭种植农场</t>
  </si>
  <si>
    <t>刘树兰</t>
  </si>
  <si>
    <t>先玉1466、登海685、农大778</t>
  </si>
  <si>
    <t>良种包衣/增加密度、高性能播种机械播种、滴灌水肥一体化、化控防倒、“一喷多促”</t>
  </si>
  <si>
    <t>17 </t>
  </si>
  <si>
    <t>安丘市凯诚生态农业专业合作社</t>
  </si>
  <si>
    <t>李新成</t>
  </si>
  <si>
    <t>先玉1466、良玉99号</t>
  </si>
  <si>
    <t>18 </t>
  </si>
  <si>
    <t>安丘市官庄镇贞好家庭种植农场</t>
  </si>
  <si>
    <t>孙立贞</t>
  </si>
  <si>
    <t>19 </t>
  </si>
  <si>
    <t>安丘市亿隆家庭农场</t>
  </si>
  <si>
    <t>孙汝军</t>
  </si>
  <si>
    <t>良玉99、登海605、登海185</t>
  </si>
  <si>
    <t>20 </t>
  </si>
  <si>
    <t>安丘市长生源生态家庭农场</t>
  </si>
  <si>
    <t>王宝杰</t>
  </si>
  <si>
    <t>登海710</t>
  </si>
  <si>
    <t>21 </t>
  </si>
  <si>
    <t>辉渠镇</t>
  </si>
  <si>
    <t>刘志杰</t>
  </si>
  <si>
    <r>
      <rPr>
        <sz val="9"/>
        <color rgb="FF000000"/>
        <rFont val="宋体"/>
        <charset val="134"/>
      </rPr>
      <t>鑫瑞</t>
    </r>
    <r>
      <rPr>
        <sz val="9"/>
        <color rgb="FF000000"/>
        <rFont val="宋体"/>
        <charset val="134"/>
      </rPr>
      <t>85齐单633裕丰303先玉1466登海6385</t>
    </r>
  </si>
  <si>
    <t>良种包衣/增加密度、单粒精播、滴灌水肥一体、化控防倒，一喷多防</t>
  </si>
  <si>
    <t>22 </t>
  </si>
  <si>
    <t>石堆镇</t>
  </si>
  <si>
    <t>安丘市粟源粮贸有限公司</t>
  </si>
  <si>
    <t>翁立梅</t>
  </si>
  <si>
    <r>
      <rPr>
        <sz val="9"/>
        <color rgb="FF000000"/>
        <rFont val="宋体"/>
        <charset val="134"/>
      </rPr>
      <t>登海</t>
    </r>
    <r>
      <rPr>
        <sz val="9"/>
        <color rgb="FF000000"/>
        <rFont val="宋体"/>
        <charset val="134"/>
      </rPr>
      <t>685</t>
    </r>
  </si>
  <si>
    <t>良种包衣/增加密度、单粒精播、滴灌水肥一体、化控防倒、一喷多促</t>
  </si>
  <si>
    <t>23 </t>
  </si>
  <si>
    <t>张可民</t>
  </si>
  <si>
    <r>
      <rPr>
        <sz val="9"/>
        <color rgb="FF000000"/>
        <rFont val="宋体"/>
        <charset val="134"/>
      </rPr>
      <t>立原</t>
    </r>
    <r>
      <rPr>
        <sz val="9"/>
        <color rgb="FF000000"/>
        <rFont val="宋体"/>
        <charset val="134"/>
      </rPr>
      <t>296</t>
    </r>
  </si>
  <si>
    <t>24 </t>
  </si>
  <si>
    <t>安丘市小溪部落农产品加工有限公司</t>
  </si>
  <si>
    <t>栾锋</t>
  </si>
  <si>
    <r>
      <rPr>
        <sz val="9"/>
        <color rgb="FF000000"/>
        <rFont val="宋体"/>
        <charset val="134"/>
      </rPr>
      <t>乐农</t>
    </r>
    <r>
      <rPr>
        <sz val="9"/>
        <color rgb="FF000000"/>
        <rFont val="宋体"/>
        <charset val="134"/>
      </rPr>
      <t>87</t>
    </r>
  </si>
  <si>
    <t>25 </t>
  </si>
  <si>
    <t>大汶河</t>
  </si>
  <si>
    <t>安丘市新伟家庭农场</t>
  </si>
  <si>
    <t>张新伟</t>
  </si>
  <si>
    <t>26 </t>
  </si>
  <si>
    <t>曹凤涛</t>
  </si>
  <si>
    <t>先玉1466</t>
  </si>
  <si>
    <t>27 </t>
  </si>
  <si>
    <t>李卫法</t>
  </si>
  <si>
    <t>登海636</t>
  </si>
  <si>
    <t>28 </t>
  </si>
  <si>
    <t>孙晓村</t>
  </si>
  <si>
    <t>29 </t>
  </si>
  <si>
    <t>石埠子镇</t>
  </si>
  <si>
    <t>孙业龙</t>
  </si>
  <si>
    <t>沃玉3号</t>
  </si>
  <si>
    <t>30 </t>
  </si>
  <si>
    <t>江佃祥</t>
  </si>
  <si>
    <t>31 </t>
  </si>
  <si>
    <t>夏荣升</t>
  </si>
  <si>
    <t>华农689</t>
  </si>
  <si>
    <t>32 </t>
  </si>
  <si>
    <t>刘进军</t>
  </si>
  <si>
    <t>农大372</t>
  </si>
  <si>
    <t>33 </t>
  </si>
  <si>
    <t>孔祥军</t>
  </si>
  <si>
    <t>东海1996</t>
  </si>
  <si>
    <t>34 </t>
  </si>
  <si>
    <t>高庆</t>
  </si>
  <si>
    <t>35 </t>
  </si>
  <si>
    <t>岳廷福</t>
  </si>
  <si>
    <t>36 </t>
  </si>
  <si>
    <t>金冢子镇（阿洛村）</t>
  </si>
  <si>
    <t>潍供汇农农业科技有限公司</t>
  </si>
  <si>
    <t>高守金</t>
  </si>
  <si>
    <t>登海653</t>
  </si>
  <si>
    <t>良种包衣/增加密度、单粒精播、滴灌水肥一体化、化控防倒、“一喷多促”</t>
  </si>
  <si>
    <t>37 </t>
  </si>
  <si>
    <t>金冢子镇</t>
  </si>
  <si>
    <t>安丘市金丰家庭农场</t>
  </si>
  <si>
    <t>赵玉永</t>
  </si>
  <si>
    <t>38 </t>
  </si>
  <si>
    <t>安丘市金源土地发展有限公司</t>
  </si>
  <si>
    <t>于振池</t>
  </si>
  <si>
    <t>小计</t>
  </si>
  <si>
    <t>二、不使用滴灌水肥一体化</t>
  </si>
  <si>
    <t>39 </t>
  </si>
  <si>
    <t>安丘市清宇粮食种植家庭农场</t>
  </si>
  <si>
    <t>杨金龙</t>
  </si>
  <si>
    <t>登海1185</t>
  </si>
  <si>
    <t>良种包衣/增加密度；高性能播种机械播种；使用缓控释肥；化控防倒；“一喷多促”</t>
  </si>
  <si>
    <t>补助标准100元/亩</t>
  </si>
  <si>
    <t>40 </t>
  </si>
  <si>
    <t>安丘市景芝镇绿丰家庭农场</t>
  </si>
  <si>
    <t>曹桂红</t>
  </si>
  <si>
    <t>41 </t>
  </si>
  <si>
    <t>安丘市鹏升粮食种植专业合作社</t>
  </si>
  <si>
    <t>王飞霞</t>
  </si>
  <si>
    <t>登海605、先玉1466</t>
  </si>
  <si>
    <t>良种包衣/增加密度；单粒精播；使用缓控释肥；化控防倒；“一喷多促”</t>
  </si>
  <si>
    <t>42 </t>
  </si>
  <si>
    <t>张国军</t>
  </si>
  <si>
    <t>43 </t>
  </si>
  <si>
    <t>安丘绿泉果蔬种植专业合作社</t>
  </si>
  <si>
    <t>李世玉</t>
  </si>
  <si>
    <r>
      <rPr>
        <sz val="9"/>
        <color theme="1"/>
        <rFont val="宋体"/>
        <charset val="134"/>
      </rPr>
      <t>登海</t>
    </r>
    <r>
      <rPr>
        <sz val="9"/>
        <color rgb="FF000000"/>
        <rFont val="宋体"/>
        <charset val="134"/>
      </rPr>
      <t>605登海386</t>
    </r>
  </si>
  <si>
    <t>良种包衣/增加密度、单粒精播、使用控释肥、化控防倒，一喷多防</t>
  </si>
  <si>
    <t>44 </t>
  </si>
  <si>
    <t>战农（安丘市）农业开发专业合作社</t>
  </si>
  <si>
    <t>李善学</t>
  </si>
  <si>
    <t>45 </t>
  </si>
  <si>
    <t>金冢子镇（东南戈庄村）</t>
  </si>
  <si>
    <t>46 </t>
  </si>
  <si>
    <t>良种包衣/增加密度、高性能播种机械播种、使用控释肥、化控防倒、“一喷多促”</t>
  </si>
  <si>
    <t>47 </t>
  </si>
  <si>
    <t>安丘市王彩虹家庭农场</t>
  </si>
  <si>
    <t>王彩虹</t>
  </si>
  <si>
    <t>东单119、现代464</t>
  </si>
  <si>
    <t>48 </t>
  </si>
  <si>
    <t>安丘市金一家庭农场</t>
  </si>
  <si>
    <t>马金一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</si>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</sst>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30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.5"/>
      <color rgb="FF00000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b/>
      <sz val="10.5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77" fontId="6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vertical="center"/>
    </xf>
    <xf numFmtId="177" fontId="8" fillId="0" borderId="1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1" xfId="0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6"/>
  <sheetViews>
    <sheetView tabSelected="1" workbookViewId="0">
      <pane xSplit="3" ySplit="3" topLeftCell="D12" activePane="bottomRight" state="frozen"/>
      <selection/>
      <selection pane="topRight"/>
      <selection pane="bottomLeft"/>
      <selection pane="bottomRight" activeCell="N19" sqref="N19"/>
    </sheetView>
  </sheetViews>
  <sheetFormatPr defaultColWidth="31.275" defaultRowHeight="13.5"/>
  <cols>
    <col min="1" max="1" width="4.81666666666667" style="2" customWidth="1"/>
    <col min="2" max="2" width="11.0916666666667" style="2" customWidth="1"/>
    <col min="3" max="3" width="24.625" style="2" customWidth="1"/>
    <col min="4" max="4" width="12.1833333333333" style="2" customWidth="1"/>
    <col min="5" max="5" width="9.625" style="2" customWidth="1"/>
    <col min="6" max="6" width="17.275" style="3" customWidth="1"/>
    <col min="7" max="7" width="11.6333333333333" style="2" customWidth="1"/>
    <col min="8" max="8" width="26.875" style="3" customWidth="1"/>
    <col min="9" max="9" width="6.125" style="2" customWidth="1"/>
    <col min="10" max="10" width="7.5" style="2" customWidth="1"/>
    <col min="11" max="11" width="7.5" style="4" customWidth="1"/>
    <col min="12" max="12" width="8.25" style="4" customWidth="1"/>
    <col min="13" max="13" width="8.5" style="4" customWidth="1"/>
    <col min="14" max="14" width="11.375" style="4" customWidth="1"/>
    <col min="15" max="15" width="12.25" style="2" customWidth="1"/>
    <col min="16" max="16" width="9.375" style="2" customWidth="1"/>
    <col min="17" max="17" width="17.375" style="2" customWidth="1"/>
    <col min="18" max="16377" width="31.275" style="2" customWidth="1"/>
    <col min="16378" max="16384" width="31.275" style="2"/>
  </cols>
  <sheetData>
    <row r="1" ht="24" spans="1:14">
      <c r="A1" s="5" t="s">
        <v>0</v>
      </c>
      <c r="B1" s="5"/>
      <c r="C1" s="5"/>
      <c r="D1" s="5"/>
      <c r="E1" s="5"/>
      <c r="F1" s="6"/>
      <c r="G1" s="5"/>
      <c r="H1" s="5"/>
      <c r="I1" s="5"/>
      <c r="J1" s="5"/>
      <c r="K1" s="5"/>
      <c r="L1" s="5"/>
      <c r="M1" s="5"/>
      <c r="N1" s="5"/>
    </row>
    <row r="2" ht="41" customHeight="1" spans="1:1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</row>
    <row r="3" ht="22" customHeight="1" spans="1:17">
      <c r="A3" s="7" t="s">
        <v>18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29"/>
      <c r="P3" s="29"/>
      <c r="Q3" s="29"/>
    </row>
    <row r="4" ht="36" customHeight="1" spans="1:17">
      <c r="A4" s="8" t="s">
        <v>19</v>
      </c>
      <c r="B4" s="9" t="s">
        <v>20</v>
      </c>
      <c r="C4" s="9" t="s">
        <v>21</v>
      </c>
      <c r="D4" s="8" t="s">
        <v>22</v>
      </c>
      <c r="E4" s="8">
        <v>13406613365</v>
      </c>
      <c r="F4" s="8" t="s">
        <v>23</v>
      </c>
      <c r="G4" s="9">
        <v>267</v>
      </c>
      <c r="H4" s="10" t="s">
        <v>24</v>
      </c>
      <c r="I4" s="8">
        <v>5000</v>
      </c>
      <c r="J4" s="8">
        <v>1300</v>
      </c>
      <c r="K4" s="30">
        <v>4575.01506410256</v>
      </c>
      <c r="L4" s="30">
        <v>467.05</v>
      </c>
      <c r="M4" s="30">
        <v>375.9</v>
      </c>
      <c r="N4" s="30">
        <v>682.718622096188</v>
      </c>
      <c r="O4" s="31">
        <f>G4*N4</f>
        <v>182285.872099682</v>
      </c>
      <c r="P4" s="32">
        <f>G4*200</f>
        <v>53400</v>
      </c>
      <c r="Q4" s="40" t="s">
        <v>25</v>
      </c>
    </row>
    <row r="5" ht="36" customHeight="1" spans="1:17">
      <c r="A5" s="8" t="s">
        <v>26</v>
      </c>
      <c r="B5" s="9" t="s">
        <v>20</v>
      </c>
      <c r="C5" s="9" t="s">
        <v>27</v>
      </c>
      <c r="D5" s="8" t="s">
        <v>28</v>
      </c>
      <c r="E5" s="8">
        <v>15169544888</v>
      </c>
      <c r="F5" s="8" t="s">
        <v>23</v>
      </c>
      <c r="G5" s="9">
        <v>500</v>
      </c>
      <c r="H5" s="10" t="s">
        <v>29</v>
      </c>
      <c r="I5" s="8">
        <v>5500</v>
      </c>
      <c r="J5" s="8">
        <v>1300</v>
      </c>
      <c r="K5" s="30">
        <v>4313.2766765374</v>
      </c>
      <c r="L5" s="30">
        <v>475.05</v>
      </c>
      <c r="M5" s="30">
        <v>357.45</v>
      </c>
      <c r="N5" s="30">
        <v>611.103554935278</v>
      </c>
      <c r="O5" s="31">
        <f t="shared" ref="O5:O41" si="0">G5*N5</f>
        <v>305551.777467639</v>
      </c>
      <c r="P5" s="32">
        <f t="shared" ref="P5:P41" si="1">G5*200</f>
        <v>100000</v>
      </c>
      <c r="Q5" s="40"/>
    </row>
    <row r="6" ht="36" customHeight="1" spans="1:17">
      <c r="A6" s="8" t="s">
        <v>30</v>
      </c>
      <c r="B6" s="9" t="s">
        <v>20</v>
      </c>
      <c r="C6" s="9" t="s">
        <v>27</v>
      </c>
      <c r="D6" s="9" t="s">
        <v>31</v>
      </c>
      <c r="E6" s="8">
        <v>15169669888</v>
      </c>
      <c r="F6" s="8" t="s">
        <v>32</v>
      </c>
      <c r="G6" s="9">
        <v>590</v>
      </c>
      <c r="H6" s="10" t="s">
        <v>24</v>
      </c>
      <c r="I6" s="8">
        <v>5000</v>
      </c>
      <c r="J6" s="8">
        <v>1300</v>
      </c>
      <c r="K6" s="30">
        <v>3652.25853626544</v>
      </c>
      <c r="L6" s="30">
        <v>669.65</v>
      </c>
      <c r="M6" s="30">
        <v>344</v>
      </c>
      <c r="N6" s="30">
        <v>714.602285496869</v>
      </c>
      <c r="O6" s="31">
        <f t="shared" si="0"/>
        <v>421615.348443153</v>
      </c>
      <c r="P6" s="32">
        <f t="shared" si="1"/>
        <v>118000</v>
      </c>
      <c r="Q6" s="40"/>
    </row>
    <row r="7" ht="36" customHeight="1" spans="1:17">
      <c r="A7" s="8" t="s">
        <v>33</v>
      </c>
      <c r="B7" s="9" t="s">
        <v>20</v>
      </c>
      <c r="C7" s="9" t="s">
        <v>34</v>
      </c>
      <c r="D7" s="9" t="s">
        <v>35</v>
      </c>
      <c r="E7" s="8">
        <v>13626367816</v>
      </c>
      <c r="F7" s="8" t="s">
        <v>32</v>
      </c>
      <c r="G7" s="9">
        <v>150</v>
      </c>
      <c r="H7" s="10" t="s">
        <v>24</v>
      </c>
      <c r="I7" s="8">
        <v>5000</v>
      </c>
      <c r="J7" s="8">
        <v>1300</v>
      </c>
      <c r="K7" s="30">
        <v>3736.11935327207</v>
      </c>
      <c r="L7" s="30">
        <v>557.15</v>
      </c>
      <c r="M7" s="30">
        <v>359.95</v>
      </c>
      <c r="N7" s="30">
        <v>636.423270725828</v>
      </c>
      <c r="O7" s="31">
        <f t="shared" si="0"/>
        <v>95463.4906088742</v>
      </c>
      <c r="P7" s="32">
        <f t="shared" si="1"/>
        <v>30000</v>
      </c>
      <c r="Q7" s="40"/>
    </row>
    <row r="8" ht="36" customHeight="1" spans="1:17">
      <c r="A8" s="8" t="s">
        <v>36</v>
      </c>
      <c r="B8" s="9" t="s">
        <v>20</v>
      </c>
      <c r="C8" s="9" t="s">
        <v>37</v>
      </c>
      <c r="D8" s="9" t="s">
        <v>38</v>
      </c>
      <c r="E8" s="8">
        <v>13583677278</v>
      </c>
      <c r="F8" s="8" t="s">
        <v>23</v>
      </c>
      <c r="G8" s="9">
        <v>1000</v>
      </c>
      <c r="H8" s="10" t="s">
        <v>29</v>
      </c>
      <c r="I8" s="8">
        <v>5000</v>
      </c>
      <c r="J8" s="8">
        <v>1500</v>
      </c>
      <c r="K8" s="30">
        <v>4478.00166666667</v>
      </c>
      <c r="L8" s="30">
        <v>477.52</v>
      </c>
      <c r="M8" s="30">
        <v>375.9</v>
      </c>
      <c r="N8" s="30">
        <v>680.506539192445</v>
      </c>
      <c r="O8" s="31">
        <f t="shared" si="0"/>
        <v>680506.539192445</v>
      </c>
      <c r="P8" s="32">
        <f t="shared" si="1"/>
        <v>200000</v>
      </c>
      <c r="Q8" s="40"/>
    </row>
    <row r="9" s="1" customFormat="1" ht="36" customHeight="1" spans="1:17">
      <c r="A9" s="11" t="s">
        <v>39</v>
      </c>
      <c r="B9" s="12" t="s">
        <v>20</v>
      </c>
      <c r="C9" s="12" t="s">
        <v>40</v>
      </c>
      <c r="D9" s="11" t="s">
        <v>41</v>
      </c>
      <c r="E9" s="12">
        <v>15864400789</v>
      </c>
      <c r="F9" s="11" t="s">
        <v>23</v>
      </c>
      <c r="G9" s="12">
        <v>260</v>
      </c>
      <c r="H9" s="13" t="s">
        <v>29</v>
      </c>
      <c r="I9" s="12">
        <v>5000</v>
      </c>
      <c r="J9" s="12">
        <v>1300</v>
      </c>
      <c r="K9" s="30">
        <v>4120</v>
      </c>
      <c r="L9" s="30">
        <v>421</v>
      </c>
      <c r="M9" s="30">
        <v>375.9</v>
      </c>
      <c r="N9" s="30">
        <v>554.2</v>
      </c>
      <c r="O9" s="33">
        <f t="shared" si="0"/>
        <v>144092</v>
      </c>
      <c r="P9" s="34">
        <v>51000</v>
      </c>
      <c r="Q9" s="41"/>
    </row>
    <row r="10" ht="36" customHeight="1" spans="1:17">
      <c r="A10" s="8" t="s">
        <v>42</v>
      </c>
      <c r="B10" s="9" t="s">
        <v>20</v>
      </c>
      <c r="C10" s="9" t="s">
        <v>43</v>
      </c>
      <c r="D10" s="8" t="s">
        <v>44</v>
      </c>
      <c r="E10" s="9">
        <v>15264601606</v>
      </c>
      <c r="F10" s="8" t="s">
        <v>23</v>
      </c>
      <c r="G10" s="9">
        <v>520</v>
      </c>
      <c r="H10" s="10" t="s">
        <v>29</v>
      </c>
      <c r="I10" s="9">
        <v>5000</v>
      </c>
      <c r="J10" s="9">
        <v>1300</v>
      </c>
      <c r="K10" s="30">
        <v>6137.78333333333</v>
      </c>
      <c r="L10" s="30">
        <v>389.35</v>
      </c>
      <c r="M10" s="30">
        <v>375.9</v>
      </c>
      <c r="N10" s="30">
        <v>763.147262695475</v>
      </c>
      <c r="O10" s="31">
        <f t="shared" si="0"/>
        <v>396836.576601647</v>
      </c>
      <c r="P10" s="32">
        <f t="shared" si="1"/>
        <v>104000</v>
      </c>
      <c r="Q10" s="40"/>
    </row>
    <row r="11" ht="36" customHeight="1" spans="1:17">
      <c r="A11" s="8" t="s">
        <v>45</v>
      </c>
      <c r="B11" s="9" t="s">
        <v>20</v>
      </c>
      <c r="C11" s="9" t="s">
        <v>46</v>
      </c>
      <c r="D11" s="9" t="s">
        <v>47</v>
      </c>
      <c r="E11" s="9">
        <v>13356733956</v>
      </c>
      <c r="F11" s="8" t="s">
        <v>23</v>
      </c>
      <c r="G11" s="9">
        <v>660</v>
      </c>
      <c r="H11" s="10" t="s">
        <v>29</v>
      </c>
      <c r="I11" s="9">
        <v>5300</v>
      </c>
      <c r="J11" s="9">
        <v>1400</v>
      </c>
      <c r="K11" s="30">
        <v>5084.03555107527</v>
      </c>
      <c r="L11" s="30">
        <v>460.45</v>
      </c>
      <c r="M11" s="30">
        <v>375.9</v>
      </c>
      <c r="N11" s="30">
        <v>746.353209309461</v>
      </c>
      <c r="O11" s="31">
        <f t="shared" si="0"/>
        <v>492593.118144244</v>
      </c>
      <c r="P11" s="32">
        <f t="shared" si="1"/>
        <v>132000</v>
      </c>
      <c r="Q11" s="40"/>
    </row>
    <row r="12" ht="36" customHeight="1" spans="1:17">
      <c r="A12" s="8" t="s">
        <v>48</v>
      </c>
      <c r="B12" s="9" t="s">
        <v>20</v>
      </c>
      <c r="C12" s="9" t="s">
        <v>49</v>
      </c>
      <c r="D12" s="9" t="s">
        <v>50</v>
      </c>
      <c r="E12" s="9">
        <v>13853680190</v>
      </c>
      <c r="F12" s="8" t="s">
        <v>23</v>
      </c>
      <c r="G12" s="9">
        <v>550</v>
      </c>
      <c r="H12" s="10" t="s">
        <v>24</v>
      </c>
      <c r="I12" s="9">
        <v>5200</v>
      </c>
      <c r="J12" s="9">
        <v>1400</v>
      </c>
      <c r="K12" s="30">
        <v>4792.54303278689</v>
      </c>
      <c r="L12" s="30">
        <v>489.05</v>
      </c>
      <c r="M12" s="30">
        <v>385</v>
      </c>
      <c r="N12" s="30">
        <v>764.737980773156</v>
      </c>
      <c r="O12" s="31">
        <f t="shared" si="0"/>
        <v>420605.889425236</v>
      </c>
      <c r="P12" s="32">
        <f t="shared" si="1"/>
        <v>110000</v>
      </c>
      <c r="Q12" s="40"/>
    </row>
    <row r="13" ht="36" customHeight="1" spans="1:17">
      <c r="A13" s="8" t="s">
        <v>51</v>
      </c>
      <c r="B13" s="9" t="s">
        <v>20</v>
      </c>
      <c r="C13" s="9" t="s">
        <v>52</v>
      </c>
      <c r="D13" s="9" t="s">
        <v>53</v>
      </c>
      <c r="E13" s="9">
        <v>15095221822</v>
      </c>
      <c r="F13" s="8" t="s">
        <v>54</v>
      </c>
      <c r="G13" s="9">
        <v>190</v>
      </c>
      <c r="H13" s="10" t="s">
        <v>24</v>
      </c>
      <c r="I13" s="9">
        <v>5500</v>
      </c>
      <c r="J13" s="9">
        <v>1300</v>
      </c>
      <c r="K13" s="30">
        <v>4602.40262746513</v>
      </c>
      <c r="L13" s="30">
        <v>521.2</v>
      </c>
      <c r="M13" s="30">
        <v>365.266666666667</v>
      </c>
      <c r="N13" s="30">
        <v>735.67355330322</v>
      </c>
      <c r="O13" s="31">
        <f t="shared" si="0"/>
        <v>139777.975127612</v>
      </c>
      <c r="P13" s="32">
        <f t="shared" si="1"/>
        <v>38000</v>
      </c>
      <c r="Q13" s="40"/>
    </row>
    <row r="14" ht="36" customHeight="1" spans="1:17">
      <c r="A14" s="8" t="s">
        <v>55</v>
      </c>
      <c r="B14" s="9" t="s">
        <v>20</v>
      </c>
      <c r="C14" s="9" t="s">
        <v>56</v>
      </c>
      <c r="D14" s="9" t="s">
        <v>57</v>
      </c>
      <c r="E14" s="9">
        <v>15064415944</v>
      </c>
      <c r="F14" s="8" t="s">
        <v>58</v>
      </c>
      <c r="G14" s="9">
        <v>360</v>
      </c>
      <c r="H14" s="10" t="s">
        <v>24</v>
      </c>
      <c r="I14" s="9">
        <v>5000</v>
      </c>
      <c r="J14" s="9">
        <v>1400</v>
      </c>
      <c r="K14" s="30">
        <v>4720.86444672131</v>
      </c>
      <c r="L14" s="30">
        <v>534.45</v>
      </c>
      <c r="M14" s="30">
        <v>318.3</v>
      </c>
      <c r="N14" s="30">
        <v>678.218825864683</v>
      </c>
      <c r="O14" s="31">
        <f t="shared" si="0"/>
        <v>244158.777311286</v>
      </c>
      <c r="P14" s="32">
        <f t="shared" si="1"/>
        <v>72000</v>
      </c>
      <c r="Q14" s="40"/>
    </row>
    <row r="15" ht="36" customHeight="1" spans="1:17">
      <c r="A15" s="8" t="s">
        <v>59</v>
      </c>
      <c r="B15" s="9" t="s">
        <v>20</v>
      </c>
      <c r="C15" s="9" t="s">
        <v>60</v>
      </c>
      <c r="D15" s="9" t="s">
        <v>61</v>
      </c>
      <c r="E15" s="9">
        <v>15866144777</v>
      </c>
      <c r="F15" s="8" t="s">
        <v>62</v>
      </c>
      <c r="G15" s="9">
        <v>120</v>
      </c>
      <c r="H15" s="10" t="s">
        <v>24</v>
      </c>
      <c r="I15" s="9">
        <v>4500</v>
      </c>
      <c r="J15" s="9">
        <v>1100</v>
      </c>
      <c r="K15" s="30">
        <v>3822.33674238542</v>
      </c>
      <c r="L15" s="30">
        <v>603.2</v>
      </c>
      <c r="M15" s="30">
        <v>310.575</v>
      </c>
      <c r="N15" s="30">
        <v>610.449698885492</v>
      </c>
      <c r="O15" s="31">
        <f t="shared" si="0"/>
        <v>73253.963866259</v>
      </c>
      <c r="P15" s="32">
        <f t="shared" si="1"/>
        <v>24000</v>
      </c>
      <c r="Q15" s="40"/>
    </row>
    <row r="16" ht="36" customHeight="1" spans="1:17">
      <c r="A16" s="8" t="s">
        <v>63</v>
      </c>
      <c r="B16" s="9" t="s">
        <v>20</v>
      </c>
      <c r="C16" s="9" t="s">
        <v>64</v>
      </c>
      <c r="D16" s="9" t="s">
        <v>65</v>
      </c>
      <c r="E16" s="9">
        <v>13964735455</v>
      </c>
      <c r="F16" s="8" t="s">
        <v>32</v>
      </c>
      <c r="G16" s="9">
        <v>207</v>
      </c>
      <c r="H16" s="10" t="s">
        <v>24</v>
      </c>
      <c r="I16" s="9">
        <v>5500</v>
      </c>
      <c r="J16" s="9">
        <v>1600</v>
      </c>
      <c r="K16" s="30">
        <v>3612.96339628681</v>
      </c>
      <c r="L16" s="30">
        <v>599.9</v>
      </c>
      <c r="M16" s="30">
        <v>318.3</v>
      </c>
      <c r="N16" s="30">
        <v>585.197431147113</v>
      </c>
      <c r="O16" s="31">
        <f t="shared" si="0"/>
        <v>121135.868247452</v>
      </c>
      <c r="P16" s="32">
        <f t="shared" si="1"/>
        <v>41400</v>
      </c>
      <c r="Q16" s="40"/>
    </row>
    <row r="17" ht="36" customHeight="1" spans="1:17">
      <c r="A17" s="8" t="s">
        <v>66</v>
      </c>
      <c r="B17" s="9" t="s">
        <v>20</v>
      </c>
      <c r="C17" s="9" t="s">
        <v>27</v>
      </c>
      <c r="D17" s="9" t="s">
        <v>67</v>
      </c>
      <c r="E17" s="9">
        <v>15053604768</v>
      </c>
      <c r="F17" s="8" t="s">
        <v>68</v>
      </c>
      <c r="G17" s="9">
        <v>670</v>
      </c>
      <c r="H17" s="10" t="s">
        <v>24</v>
      </c>
      <c r="I17" s="9">
        <v>6300</v>
      </c>
      <c r="J17" s="9">
        <v>1860</v>
      </c>
      <c r="K17" s="30">
        <v>4841.45466746795</v>
      </c>
      <c r="L17" s="30">
        <v>509.55</v>
      </c>
      <c r="M17" s="30">
        <v>369.5</v>
      </c>
      <c r="N17" s="30">
        <v>769.261684117879</v>
      </c>
      <c r="O17" s="31">
        <f t="shared" si="0"/>
        <v>515405.328358979</v>
      </c>
      <c r="P17" s="32">
        <f t="shared" si="1"/>
        <v>134000</v>
      </c>
      <c r="Q17" s="40"/>
    </row>
    <row r="18" ht="36" customHeight="1" spans="1:17">
      <c r="A18" s="8" t="s">
        <v>69</v>
      </c>
      <c r="B18" s="8" t="s">
        <v>20</v>
      </c>
      <c r="C18" s="8" t="s">
        <v>70</v>
      </c>
      <c r="D18" s="8" t="s">
        <v>71</v>
      </c>
      <c r="E18" s="8">
        <v>15064476047</v>
      </c>
      <c r="F18" s="8" t="s">
        <v>72</v>
      </c>
      <c r="G18" s="8">
        <v>200</v>
      </c>
      <c r="H18" s="14" t="s">
        <v>24</v>
      </c>
      <c r="I18" s="8">
        <v>5000</v>
      </c>
      <c r="J18" s="8">
        <v>1600</v>
      </c>
      <c r="K18" s="30">
        <v>3422.39333333333</v>
      </c>
      <c r="L18" s="30">
        <v>551.9</v>
      </c>
      <c r="M18" s="30">
        <v>349.85</v>
      </c>
      <c r="N18" s="30">
        <v>562.733885065267</v>
      </c>
      <c r="O18" s="31">
        <f t="shared" si="0"/>
        <v>112546.777013053</v>
      </c>
      <c r="P18" s="32">
        <f t="shared" si="1"/>
        <v>40000</v>
      </c>
      <c r="Q18" s="40"/>
    </row>
    <row r="19" ht="36" customHeight="1" spans="1:17">
      <c r="A19" s="8" t="s">
        <v>73</v>
      </c>
      <c r="B19" s="8" t="s">
        <v>74</v>
      </c>
      <c r="C19" s="8" t="s">
        <v>75</v>
      </c>
      <c r="D19" s="8" t="s">
        <v>76</v>
      </c>
      <c r="E19" s="8">
        <v>13964640266</v>
      </c>
      <c r="F19" s="8" t="s">
        <v>77</v>
      </c>
      <c r="G19" s="8">
        <v>800</v>
      </c>
      <c r="H19" s="10" t="s">
        <v>78</v>
      </c>
      <c r="I19" s="8">
        <v>5000</v>
      </c>
      <c r="J19" s="8">
        <v>1800</v>
      </c>
      <c r="K19" s="30">
        <v>4116.54148084494</v>
      </c>
      <c r="L19" s="30">
        <v>558.333333333333</v>
      </c>
      <c r="M19" s="30">
        <v>324</v>
      </c>
      <c r="N19" s="30">
        <v>633.91728445069</v>
      </c>
      <c r="O19" s="31">
        <f t="shared" si="0"/>
        <v>507133.827560552</v>
      </c>
      <c r="P19" s="32">
        <f t="shared" si="1"/>
        <v>160000</v>
      </c>
      <c r="Q19" s="40"/>
    </row>
    <row r="20" ht="36" customHeight="1" spans="1:17">
      <c r="A20" s="8" t="s">
        <v>79</v>
      </c>
      <c r="B20" s="8" t="s">
        <v>74</v>
      </c>
      <c r="C20" s="8" t="s">
        <v>80</v>
      </c>
      <c r="D20" s="8" t="s">
        <v>81</v>
      </c>
      <c r="E20" s="8">
        <v>13520242920</v>
      </c>
      <c r="F20" s="8" t="s">
        <v>82</v>
      </c>
      <c r="G20" s="8">
        <v>200</v>
      </c>
      <c r="H20" s="10" t="s">
        <v>78</v>
      </c>
      <c r="I20" s="8">
        <v>4500</v>
      </c>
      <c r="J20" s="8">
        <v>1600</v>
      </c>
      <c r="K20" s="30">
        <v>4360.67630728555</v>
      </c>
      <c r="L20" s="30">
        <v>563.55</v>
      </c>
      <c r="M20" s="30">
        <v>356</v>
      </c>
      <c r="N20" s="30">
        <v>746.100123819974</v>
      </c>
      <c r="O20" s="31">
        <f t="shared" si="0"/>
        <v>149220.024763995</v>
      </c>
      <c r="P20" s="32">
        <f t="shared" si="1"/>
        <v>40000</v>
      </c>
      <c r="Q20" s="40"/>
    </row>
    <row r="21" ht="36" customHeight="1" spans="1:17">
      <c r="A21" s="8" t="s">
        <v>83</v>
      </c>
      <c r="B21" s="8" t="s">
        <v>74</v>
      </c>
      <c r="C21" s="8" t="s">
        <v>84</v>
      </c>
      <c r="D21" s="8" t="s">
        <v>85</v>
      </c>
      <c r="E21" s="8">
        <v>15053656857</v>
      </c>
      <c r="F21" s="8" t="s">
        <v>23</v>
      </c>
      <c r="G21" s="8">
        <v>240</v>
      </c>
      <c r="H21" s="10" t="s">
        <v>78</v>
      </c>
      <c r="I21" s="8">
        <v>5200</v>
      </c>
      <c r="J21" s="8">
        <v>1500</v>
      </c>
      <c r="K21" s="30">
        <v>4791.90625</v>
      </c>
      <c r="L21" s="30">
        <v>434.45</v>
      </c>
      <c r="M21" s="30">
        <v>375.9</v>
      </c>
      <c r="N21" s="30">
        <v>665.450772166731</v>
      </c>
      <c r="O21" s="31">
        <f t="shared" si="0"/>
        <v>159708.185320015</v>
      </c>
      <c r="P21" s="32">
        <f t="shared" si="1"/>
        <v>48000</v>
      </c>
      <c r="Q21" s="40"/>
    </row>
    <row r="22" ht="36" customHeight="1" spans="1:17">
      <c r="A22" s="8" t="s">
        <v>86</v>
      </c>
      <c r="B22" s="8" t="s">
        <v>74</v>
      </c>
      <c r="C22" s="8" t="s">
        <v>87</v>
      </c>
      <c r="D22" s="8" t="s">
        <v>88</v>
      </c>
      <c r="E22" s="8">
        <v>15684377818</v>
      </c>
      <c r="F22" s="8" t="s">
        <v>89</v>
      </c>
      <c r="G22" s="8">
        <v>207</v>
      </c>
      <c r="H22" s="10" t="s">
        <v>78</v>
      </c>
      <c r="I22" s="8">
        <v>5000</v>
      </c>
      <c r="J22" s="8">
        <v>1500</v>
      </c>
      <c r="K22" s="30">
        <v>3851.99908144519</v>
      </c>
      <c r="L22" s="30">
        <v>572.1</v>
      </c>
      <c r="M22" s="30">
        <v>365</v>
      </c>
      <c r="N22" s="30">
        <v>683.834309418096</v>
      </c>
      <c r="O22" s="31">
        <f t="shared" si="0"/>
        <v>141553.702049546</v>
      </c>
      <c r="P22" s="32">
        <f t="shared" si="1"/>
        <v>41400</v>
      </c>
      <c r="Q22" s="40"/>
    </row>
    <row r="23" ht="36" customHeight="1" spans="1:17">
      <c r="A23" s="8" t="s">
        <v>90</v>
      </c>
      <c r="B23" s="8" t="s">
        <v>74</v>
      </c>
      <c r="C23" s="8" t="s">
        <v>91</v>
      </c>
      <c r="D23" s="8" t="s">
        <v>92</v>
      </c>
      <c r="E23" s="8">
        <v>13365365988</v>
      </c>
      <c r="F23" s="8" t="s">
        <v>93</v>
      </c>
      <c r="G23" s="8">
        <v>150</v>
      </c>
      <c r="H23" s="10" t="s">
        <v>78</v>
      </c>
      <c r="I23" s="8">
        <v>4800</v>
      </c>
      <c r="J23" s="8">
        <v>1600</v>
      </c>
      <c r="K23" s="30">
        <v>5129.28870967742</v>
      </c>
      <c r="L23" s="30">
        <v>435</v>
      </c>
      <c r="M23" s="30">
        <v>375.9</v>
      </c>
      <c r="N23" s="30">
        <v>705.634168807346</v>
      </c>
      <c r="O23" s="31">
        <f t="shared" si="0"/>
        <v>105845.125321102</v>
      </c>
      <c r="P23" s="32">
        <f t="shared" si="1"/>
        <v>30000</v>
      </c>
      <c r="Q23" s="40"/>
    </row>
    <row r="24" ht="36" customHeight="1" spans="1:17">
      <c r="A24" s="8" t="s">
        <v>94</v>
      </c>
      <c r="B24" s="9" t="s">
        <v>95</v>
      </c>
      <c r="C24" s="8" t="s">
        <v>27</v>
      </c>
      <c r="D24" s="8" t="s">
        <v>96</v>
      </c>
      <c r="E24" s="8">
        <v>13573638800</v>
      </c>
      <c r="F24" s="8" t="s">
        <v>97</v>
      </c>
      <c r="G24" s="9">
        <v>200</v>
      </c>
      <c r="H24" s="10" t="s">
        <v>98</v>
      </c>
      <c r="I24" s="9">
        <v>5000</v>
      </c>
      <c r="J24" s="9">
        <v>1300</v>
      </c>
      <c r="K24" s="30">
        <v>4926.10260025063</v>
      </c>
      <c r="L24" s="30">
        <v>570.8</v>
      </c>
      <c r="M24" s="30">
        <v>348.2</v>
      </c>
      <c r="N24" s="30">
        <v>832.065319377221</v>
      </c>
      <c r="O24" s="31">
        <f t="shared" si="0"/>
        <v>166413.063875444</v>
      </c>
      <c r="P24" s="32">
        <f t="shared" si="1"/>
        <v>40000</v>
      </c>
      <c r="Q24" s="40"/>
    </row>
    <row r="25" ht="36" customHeight="1" spans="1:17">
      <c r="A25" s="8" t="s">
        <v>99</v>
      </c>
      <c r="B25" s="9" t="s">
        <v>100</v>
      </c>
      <c r="C25" s="8" t="s">
        <v>101</v>
      </c>
      <c r="D25" s="8" t="s">
        <v>102</v>
      </c>
      <c r="E25" s="8">
        <v>15966078870</v>
      </c>
      <c r="F25" s="8" t="s">
        <v>103</v>
      </c>
      <c r="G25" s="9">
        <v>105</v>
      </c>
      <c r="H25" s="10" t="s">
        <v>104</v>
      </c>
      <c r="I25" s="9">
        <v>5000</v>
      </c>
      <c r="J25" s="9">
        <v>1400</v>
      </c>
      <c r="K25" s="30">
        <v>4022.24536619295</v>
      </c>
      <c r="L25" s="30">
        <v>477.7</v>
      </c>
      <c r="M25" s="30">
        <v>357</v>
      </c>
      <c r="N25" s="30">
        <v>584.387536926403</v>
      </c>
      <c r="O25" s="31">
        <f t="shared" si="0"/>
        <v>61360.6913772723</v>
      </c>
      <c r="P25" s="32">
        <f t="shared" si="1"/>
        <v>21000</v>
      </c>
      <c r="Q25" s="40"/>
    </row>
    <row r="26" ht="36" customHeight="1" spans="1:17">
      <c r="A26" s="8" t="s">
        <v>105</v>
      </c>
      <c r="B26" s="9" t="s">
        <v>100</v>
      </c>
      <c r="C26" s="14" t="s">
        <v>27</v>
      </c>
      <c r="D26" s="8" t="s">
        <v>106</v>
      </c>
      <c r="E26" s="8">
        <v>18366319513</v>
      </c>
      <c r="F26" s="8" t="s">
        <v>107</v>
      </c>
      <c r="G26" s="9">
        <v>420</v>
      </c>
      <c r="H26" s="10" t="s">
        <v>104</v>
      </c>
      <c r="I26" s="9">
        <v>5000</v>
      </c>
      <c r="J26" s="9">
        <v>1500</v>
      </c>
      <c r="K26" s="30">
        <v>5139.14583333333</v>
      </c>
      <c r="L26" s="30">
        <v>467.4</v>
      </c>
      <c r="M26" s="30">
        <v>364.45</v>
      </c>
      <c r="N26" s="30">
        <v>736.353853907458</v>
      </c>
      <c r="O26" s="31">
        <f t="shared" si="0"/>
        <v>309268.618641132</v>
      </c>
      <c r="P26" s="32">
        <f t="shared" si="1"/>
        <v>84000</v>
      </c>
      <c r="Q26" s="40"/>
    </row>
    <row r="27" ht="36" customHeight="1" spans="1:17">
      <c r="A27" s="8" t="s">
        <v>108</v>
      </c>
      <c r="B27" s="9" t="s">
        <v>100</v>
      </c>
      <c r="C27" s="8" t="s">
        <v>109</v>
      </c>
      <c r="D27" s="8" t="s">
        <v>110</v>
      </c>
      <c r="E27" s="8">
        <v>19953639999</v>
      </c>
      <c r="F27" s="8" t="s">
        <v>111</v>
      </c>
      <c r="G27" s="9">
        <v>105</v>
      </c>
      <c r="H27" s="10" t="s">
        <v>104</v>
      </c>
      <c r="I27" s="9">
        <v>5000</v>
      </c>
      <c r="J27" s="9">
        <v>1400</v>
      </c>
      <c r="K27" s="30">
        <v>4212.66021925403</v>
      </c>
      <c r="L27" s="30">
        <v>443.05</v>
      </c>
      <c r="M27" s="30">
        <v>353</v>
      </c>
      <c r="N27" s="30">
        <v>560.001553986905</v>
      </c>
      <c r="O27" s="31">
        <f t="shared" si="0"/>
        <v>58800.163168625</v>
      </c>
      <c r="P27" s="32">
        <f t="shared" si="1"/>
        <v>21000</v>
      </c>
      <c r="Q27" s="40"/>
    </row>
    <row r="28" ht="36" customHeight="1" spans="1:17">
      <c r="A28" s="9" t="s">
        <v>112</v>
      </c>
      <c r="B28" s="8" t="s">
        <v>113</v>
      </c>
      <c r="C28" s="8" t="s">
        <v>114</v>
      </c>
      <c r="D28" s="8" t="s">
        <v>115</v>
      </c>
      <c r="E28" s="9">
        <v>13573660075</v>
      </c>
      <c r="F28" s="14" t="s">
        <v>32</v>
      </c>
      <c r="G28" s="15">
        <v>120</v>
      </c>
      <c r="H28" s="10" t="s">
        <v>78</v>
      </c>
      <c r="I28" s="15">
        <v>4500</v>
      </c>
      <c r="J28" s="15">
        <v>1120</v>
      </c>
      <c r="K28" s="30">
        <v>3928.08100961538</v>
      </c>
      <c r="L28" s="30">
        <v>527.25</v>
      </c>
      <c r="M28" s="30">
        <v>344</v>
      </c>
      <c r="N28" s="30">
        <v>605.50103231999</v>
      </c>
      <c r="O28" s="31">
        <f t="shared" si="0"/>
        <v>72660.1238783988</v>
      </c>
      <c r="P28" s="32">
        <f t="shared" si="1"/>
        <v>24000</v>
      </c>
      <c r="Q28" s="40"/>
    </row>
    <row r="29" ht="36" customHeight="1" spans="1:17">
      <c r="A29" s="9" t="s">
        <v>116</v>
      </c>
      <c r="B29" s="8" t="s">
        <v>113</v>
      </c>
      <c r="C29" s="14" t="s">
        <v>27</v>
      </c>
      <c r="D29" s="8" t="s">
        <v>117</v>
      </c>
      <c r="E29" s="9">
        <v>15169561886</v>
      </c>
      <c r="F29" s="14" t="s">
        <v>118</v>
      </c>
      <c r="G29" s="15">
        <v>160</v>
      </c>
      <c r="H29" s="10" t="s">
        <v>78</v>
      </c>
      <c r="I29" s="15">
        <v>4500</v>
      </c>
      <c r="J29" s="15">
        <v>1120</v>
      </c>
      <c r="K29" s="30">
        <v>4798.24530933063</v>
      </c>
      <c r="L29" s="30">
        <v>541.6</v>
      </c>
      <c r="M29" s="30">
        <v>318.3</v>
      </c>
      <c r="N29" s="30">
        <v>705.472448798502</v>
      </c>
      <c r="O29" s="31">
        <f t="shared" si="0"/>
        <v>112875.59180776</v>
      </c>
      <c r="P29" s="32">
        <f t="shared" si="1"/>
        <v>32000</v>
      </c>
      <c r="Q29" s="40"/>
    </row>
    <row r="30" ht="36" customHeight="1" spans="1:17">
      <c r="A30" s="9" t="s">
        <v>119</v>
      </c>
      <c r="B30" s="8" t="s">
        <v>113</v>
      </c>
      <c r="C30" s="14" t="s">
        <v>27</v>
      </c>
      <c r="D30" s="8" t="s">
        <v>120</v>
      </c>
      <c r="E30" s="9">
        <v>13869680280</v>
      </c>
      <c r="F30" s="14" t="s">
        <v>121</v>
      </c>
      <c r="G30" s="15">
        <v>220</v>
      </c>
      <c r="H30" s="10" t="s">
        <v>78</v>
      </c>
      <c r="I30" s="15">
        <v>4500</v>
      </c>
      <c r="J30" s="15">
        <v>1120</v>
      </c>
      <c r="K30" s="30">
        <v>3587.19101978692</v>
      </c>
      <c r="L30" s="30">
        <v>542.55</v>
      </c>
      <c r="M30" s="30">
        <v>355</v>
      </c>
      <c r="N30" s="30">
        <v>586.500264765035</v>
      </c>
      <c r="O30" s="31">
        <f t="shared" si="0"/>
        <v>129030.058248308</v>
      </c>
      <c r="P30" s="32">
        <f t="shared" si="1"/>
        <v>44000</v>
      </c>
      <c r="Q30" s="40"/>
    </row>
    <row r="31" s="1" customFormat="1" ht="36" customHeight="1" spans="1:17">
      <c r="A31" s="12" t="s">
        <v>122</v>
      </c>
      <c r="B31" s="11" t="s">
        <v>113</v>
      </c>
      <c r="C31" s="16" t="s">
        <v>27</v>
      </c>
      <c r="D31" s="11" t="s">
        <v>123</v>
      </c>
      <c r="E31" s="12">
        <v>13589163084</v>
      </c>
      <c r="F31" s="16" t="s">
        <v>32</v>
      </c>
      <c r="G31" s="17">
        <v>120</v>
      </c>
      <c r="H31" s="13" t="s">
        <v>78</v>
      </c>
      <c r="I31" s="17">
        <v>4500</v>
      </c>
      <c r="J31" s="17">
        <v>1120</v>
      </c>
      <c r="K31" s="35">
        <v>3860</v>
      </c>
      <c r="L31" s="35">
        <v>520</v>
      </c>
      <c r="M31" s="35">
        <v>344</v>
      </c>
      <c r="N31" s="35">
        <v>586.91</v>
      </c>
      <c r="O31" s="33">
        <f>G31*N31</f>
        <v>70429.2</v>
      </c>
      <c r="P31" s="34">
        <v>23000</v>
      </c>
      <c r="Q31" s="41"/>
    </row>
    <row r="32" ht="36" customHeight="1" spans="1:17">
      <c r="A32" s="9" t="s">
        <v>124</v>
      </c>
      <c r="B32" s="14" t="s">
        <v>125</v>
      </c>
      <c r="C32" s="14" t="s">
        <v>27</v>
      </c>
      <c r="D32" s="14" t="s">
        <v>126</v>
      </c>
      <c r="E32" s="15">
        <v>13468497881</v>
      </c>
      <c r="F32" s="14" t="s">
        <v>127</v>
      </c>
      <c r="G32" s="15">
        <v>340</v>
      </c>
      <c r="H32" s="14" t="s">
        <v>78</v>
      </c>
      <c r="I32" s="15">
        <v>5000</v>
      </c>
      <c r="J32" s="15">
        <v>1200</v>
      </c>
      <c r="K32" s="30">
        <v>3867.71474358974</v>
      </c>
      <c r="L32" s="30">
        <v>580.8</v>
      </c>
      <c r="M32" s="30">
        <v>365</v>
      </c>
      <c r="N32" s="30">
        <v>696.893466862821</v>
      </c>
      <c r="O32" s="31">
        <f t="shared" si="0"/>
        <v>236943.778733359</v>
      </c>
      <c r="P32" s="32">
        <f t="shared" si="1"/>
        <v>68000</v>
      </c>
      <c r="Q32" s="40"/>
    </row>
    <row r="33" ht="36" customHeight="1" spans="1:17">
      <c r="A33" s="9" t="s">
        <v>128</v>
      </c>
      <c r="B33" s="14" t="s">
        <v>125</v>
      </c>
      <c r="C33" s="14" t="s">
        <v>27</v>
      </c>
      <c r="D33" s="14" t="s">
        <v>129</v>
      </c>
      <c r="E33" s="15">
        <v>13869662198</v>
      </c>
      <c r="F33" s="14" t="s">
        <v>127</v>
      </c>
      <c r="G33" s="15">
        <v>152</v>
      </c>
      <c r="H33" s="14" t="s">
        <v>78</v>
      </c>
      <c r="I33" s="15">
        <v>5000</v>
      </c>
      <c r="J33" s="15">
        <v>1200</v>
      </c>
      <c r="K33" s="30">
        <v>3987.88126240079</v>
      </c>
      <c r="L33" s="30">
        <v>570.3</v>
      </c>
      <c r="M33" s="30">
        <v>416</v>
      </c>
      <c r="N33" s="30">
        <v>805.912554856448</v>
      </c>
      <c r="O33" s="31">
        <f t="shared" si="0"/>
        <v>122498.70833818</v>
      </c>
      <c r="P33" s="32">
        <f t="shared" si="1"/>
        <v>30400</v>
      </c>
      <c r="Q33" s="40"/>
    </row>
    <row r="34" ht="36" customHeight="1" spans="1:17">
      <c r="A34" s="9" t="s">
        <v>130</v>
      </c>
      <c r="B34" s="14" t="s">
        <v>125</v>
      </c>
      <c r="C34" s="14" t="s">
        <v>27</v>
      </c>
      <c r="D34" s="14" t="s">
        <v>131</v>
      </c>
      <c r="E34" s="15">
        <v>13475360021</v>
      </c>
      <c r="F34" s="14" t="s">
        <v>132</v>
      </c>
      <c r="G34" s="15">
        <v>133</v>
      </c>
      <c r="H34" s="14" t="s">
        <v>78</v>
      </c>
      <c r="I34" s="15">
        <v>5000</v>
      </c>
      <c r="J34" s="15">
        <v>1200</v>
      </c>
      <c r="K34" s="30">
        <v>5484.14516129032</v>
      </c>
      <c r="L34" s="30">
        <v>397.9</v>
      </c>
      <c r="M34" s="30">
        <v>426</v>
      </c>
      <c r="N34" s="30">
        <v>787.928112177823</v>
      </c>
      <c r="O34" s="31">
        <f t="shared" si="0"/>
        <v>104794.43891965</v>
      </c>
      <c r="P34" s="32">
        <f t="shared" si="1"/>
        <v>26600</v>
      </c>
      <c r="Q34" s="40"/>
    </row>
    <row r="35" ht="36" customHeight="1" spans="1:17">
      <c r="A35" s="9" t="s">
        <v>133</v>
      </c>
      <c r="B35" s="14" t="s">
        <v>125</v>
      </c>
      <c r="C35" s="14" t="s">
        <v>27</v>
      </c>
      <c r="D35" s="14" t="s">
        <v>134</v>
      </c>
      <c r="E35" s="15">
        <v>15069685222</v>
      </c>
      <c r="F35" s="14" t="s">
        <v>135</v>
      </c>
      <c r="G35" s="15">
        <v>159.2</v>
      </c>
      <c r="H35" s="14" t="s">
        <v>78</v>
      </c>
      <c r="I35" s="15">
        <v>5000</v>
      </c>
      <c r="J35" s="15">
        <v>1200</v>
      </c>
      <c r="K35" s="30">
        <v>5089.32522869523</v>
      </c>
      <c r="L35" s="30">
        <v>482.6</v>
      </c>
      <c r="M35" s="30">
        <v>354.2</v>
      </c>
      <c r="N35" s="30">
        <v>739.211788601869</v>
      </c>
      <c r="O35" s="31">
        <f t="shared" si="0"/>
        <v>117682.516745418</v>
      </c>
      <c r="P35" s="32">
        <f t="shared" si="1"/>
        <v>31840</v>
      </c>
      <c r="Q35" s="40"/>
    </row>
    <row r="36" ht="36" customHeight="1" spans="1:17">
      <c r="A36" s="9" t="s">
        <v>136</v>
      </c>
      <c r="B36" s="14" t="s">
        <v>125</v>
      </c>
      <c r="C36" s="14" t="s">
        <v>27</v>
      </c>
      <c r="D36" s="14" t="s">
        <v>137</v>
      </c>
      <c r="E36" s="15">
        <v>15006635799</v>
      </c>
      <c r="F36" s="14" t="s">
        <v>138</v>
      </c>
      <c r="G36" s="15">
        <v>194</v>
      </c>
      <c r="H36" s="14" t="s">
        <v>78</v>
      </c>
      <c r="I36" s="15">
        <v>5500</v>
      </c>
      <c r="J36" s="15">
        <v>1200</v>
      </c>
      <c r="K36" s="30">
        <v>4764.17008513932</v>
      </c>
      <c r="L36" s="30">
        <v>660.1</v>
      </c>
      <c r="M36" s="30">
        <v>394.5</v>
      </c>
      <c r="N36" s="30">
        <v>1046.43608234605</v>
      </c>
      <c r="O36" s="31">
        <f t="shared" si="0"/>
        <v>203008.599975134</v>
      </c>
      <c r="P36" s="32">
        <f t="shared" si="1"/>
        <v>38800</v>
      </c>
      <c r="Q36" s="40"/>
    </row>
    <row r="37" ht="36" customHeight="1" spans="1:17">
      <c r="A37" s="9" t="s">
        <v>139</v>
      </c>
      <c r="B37" s="14" t="s">
        <v>125</v>
      </c>
      <c r="C37" s="14" t="s">
        <v>27</v>
      </c>
      <c r="D37" s="14" t="s">
        <v>140</v>
      </c>
      <c r="E37" s="15">
        <v>13573661206</v>
      </c>
      <c r="F37" s="14" t="s">
        <v>127</v>
      </c>
      <c r="G37" s="15">
        <v>110</v>
      </c>
      <c r="H37" s="14" t="s">
        <v>78</v>
      </c>
      <c r="I37" s="15">
        <v>5000</v>
      </c>
      <c r="J37" s="15">
        <v>1200</v>
      </c>
      <c r="K37" s="30">
        <v>3612.73474025974</v>
      </c>
      <c r="L37" s="30">
        <v>530.9</v>
      </c>
      <c r="M37" s="30">
        <v>416</v>
      </c>
      <c r="N37" s="30">
        <v>678.424703954805</v>
      </c>
      <c r="O37" s="31">
        <f t="shared" si="0"/>
        <v>74626.7174350285</v>
      </c>
      <c r="P37" s="32">
        <f t="shared" si="1"/>
        <v>22000</v>
      </c>
      <c r="Q37" s="40"/>
    </row>
    <row r="38" ht="36" customHeight="1" spans="1:17">
      <c r="A38" s="9" t="s">
        <v>141</v>
      </c>
      <c r="B38" s="14" t="s">
        <v>125</v>
      </c>
      <c r="C38" s="14" t="s">
        <v>27</v>
      </c>
      <c r="D38" s="14" t="s">
        <v>142</v>
      </c>
      <c r="E38" s="15">
        <v>15965084757</v>
      </c>
      <c r="F38" s="14" t="s">
        <v>127</v>
      </c>
      <c r="G38" s="15">
        <v>101</v>
      </c>
      <c r="H38" s="14" t="s">
        <v>78</v>
      </c>
      <c r="I38" s="15">
        <v>5000</v>
      </c>
      <c r="J38" s="15">
        <v>1200</v>
      </c>
      <c r="K38" s="30">
        <v>4293.03624733475</v>
      </c>
      <c r="L38" s="30">
        <v>541.5</v>
      </c>
      <c r="M38" s="30">
        <v>416</v>
      </c>
      <c r="N38" s="30">
        <v>813.136692328529</v>
      </c>
      <c r="O38" s="31">
        <f t="shared" si="0"/>
        <v>82126.8059251814</v>
      </c>
      <c r="P38" s="32">
        <f t="shared" si="1"/>
        <v>20200</v>
      </c>
      <c r="Q38" s="40"/>
    </row>
    <row r="39" ht="36" customHeight="1" spans="1:17">
      <c r="A39" s="15" t="s">
        <v>143</v>
      </c>
      <c r="B39" s="8" t="s">
        <v>144</v>
      </c>
      <c r="C39" s="8" t="s">
        <v>145</v>
      </c>
      <c r="D39" s="8" t="s">
        <v>146</v>
      </c>
      <c r="E39" s="9">
        <v>13605365216</v>
      </c>
      <c r="F39" s="8" t="s">
        <v>147</v>
      </c>
      <c r="G39" s="9">
        <v>166</v>
      </c>
      <c r="H39" s="14" t="s">
        <v>148</v>
      </c>
      <c r="I39" s="9">
        <v>4800</v>
      </c>
      <c r="J39" s="9">
        <v>1400</v>
      </c>
      <c r="K39" s="30">
        <v>3542.73985215054</v>
      </c>
      <c r="L39" s="30">
        <v>570.45</v>
      </c>
      <c r="M39" s="30">
        <v>351.5</v>
      </c>
      <c r="N39" s="30">
        <v>604.846000666682</v>
      </c>
      <c r="O39" s="31">
        <f t="shared" si="0"/>
        <v>100404.436110669</v>
      </c>
      <c r="P39" s="32">
        <f t="shared" si="1"/>
        <v>33200</v>
      </c>
      <c r="Q39" s="40"/>
    </row>
    <row r="40" ht="36" customHeight="1" spans="1:17">
      <c r="A40" s="15" t="s">
        <v>149</v>
      </c>
      <c r="B40" s="8" t="s">
        <v>150</v>
      </c>
      <c r="C40" s="8" t="s">
        <v>151</v>
      </c>
      <c r="D40" s="8" t="s">
        <v>152</v>
      </c>
      <c r="E40" s="9">
        <v>13953683885</v>
      </c>
      <c r="F40" s="8" t="s">
        <v>32</v>
      </c>
      <c r="G40" s="9">
        <v>138</v>
      </c>
      <c r="H40" s="14" t="s">
        <v>148</v>
      </c>
      <c r="I40" s="9">
        <v>4800</v>
      </c>
      <c r="J40" s="9">
        <v>1400</v>
      </c>
      <c r="K40" s="30">
        <v>4862.79102011494</v>
      </c>
      <c r="L40" s="30">
        <v>545.85</v>
      </c>
      <c r="M40" s="30">
        <v>353</v>
      </c>
      <c r="N40" s="30">
        <v>796.442491742776</v>
      </c>
      <c r="O40" s="31">
        <f t="shared" si="0"/>
        <v>109909.063860503</v>
      </c>
      <c r="P40" s="32">
        <f t="shared" si="1"/>
        <v>27600</v>
      </c>
      <c r="Q40" s="40"/>
    </row>
    <row r="41" ht="36" customHeight="1" spans="1:17">
      <c r="A41" s="15" t="s">
        <v>153</v>
      </c>
      <c r="B41" s="8" t="s">
        <v>150</v>
      </c>
      <c r="C41" s="8" t="s">
        <v>154</v>
      </c>
      <c r="D41" s="8" t="s">
        <v>155</v>
      </c>
      <c r="E41" s="9">
        <v>13026550098</v>
      </c>
      <c r="F41" s="8" t="s">
        <v>32</v>
      </c>
      <c r="G41" s="9">
        <v>360</v>
      </c>
      <c r="H41" s="14" t="s">
        <v>148</v>
      </c>
      <c r="I41" s="9">
        <v>4800</v>
      </c>
      <c r="J41" s="9">
        <v>1400</v>
      </c>
      <c r="K41" s="30">
        <v>4486.33541666667</v>
      </c>
      <c r="L41" s="30">
        <v>543.4</v>
      </c>
      <c r="M41" s="30">
        <v>365</v>
      </c>
      <c r="N41" s="30">
        <v>756.102402535521</v>
      </c>
      <c r="O41" s="31">
        <f t="shared" si="0"/>
        <v>272196.864912788</v>
      </c>
      <c r="P41" s="32">
        <f t="shared" si="1"/>
        <v>72000</v>
      </c>
      <c r="Q41" s="40"/>
    </row>
    <row r="42" ht="36" customHeight="1" spans="1:17">
      <c r="A42" s="18" t="s">
        <v>156</v>
      </c>
      <c r="B42" s="19"/>
      <c r="C42" s="19"/>
      <c r="D42" s="19"/>
      <c r="E42" s="19"/>
      <c r="F42" s="20"/>
      <c r="G42" s="9">
        <v>11144.2</v>
      </c>
      <c r="H42" s="21"/>
      <c r="I42" s="9"/>
      <c r="J42" s="9"/>
      <c r="K42" s="30"/>
      <c r="L42" s="30"/>
      <c r="M42" s="30"/>
      <c r="N42" s="30"/>
      <c r="O42" s="36"/>
      <c r="P42" s="32">
        <f>SUM(P4:P41)</f>
        <v>2226840</v>
      </c>
      <c r="Q42" s="29"/>
    </row>
    <row r="43" ht="36" customHeight="1" spans="1:17">
      <c r="A43" s="22" t="s">
        <v>157</v>
      </c>
      <c r="B43" s="22"/>
      <c r="C43" s="22"/>
      <c r="D43" s="22"/>
      <c r="E43" s="22"/>
      <c r="F43" s="23"/>
      <c r="G43" s="22"/>
      <c r="H43" s="23"/>
      <c r="I43" s="22"/>
      <c r="J43" s="22"/>
      <c r="K43" s="30"/>
      <c r="L43" s="30"/>
      <c r="M43" s="30"/>
      <c r="N43" s="30"/>
      <c r="O43" s="36"/>
      <c r="P43" s="32"/>
      <c r="Q43" s="29"/>
    </row>
    <row r="44" ht="36" customHeight="1" spans="1:17">
      <c r="A44" s="15" t="s">
        <v>158</v>
      </c>
      <c r="B44" s="14" t="s">
        <v>20</v>
      </c>
      <c r="C44" s="14" t="s">
        <v>159</v>
      </c>
      <c r="D44" s="14" t="s">
        <v>160</v>
      </c>
      <c r="E44" s="15">
        <v>15863649288</v>
      </c>
      <c r="F44" s="14" t="s">
        <v>161</v>
      </c>
      <c r="G44" s="15">
        <v>246</v>
      </c>
      <c r="H44" s="10" t="s">
        <v>162</v>
      </c>
      <c r="I44" s="15">
        <v>5000</v>
      </c>
      <c r="J44" s="15">
        <v>1300</v>
      </c>
      <c r="K44" s="30">
        <v>4246.09180520034</v>
      </c>
      <c r="L44" s="30">
        <v>566.8</v>
      </c>
      <c r="M44" s="30">
        <v>326</v>
      </c>
      <c r="N44" s="30">
        <v>665.749599100689</v>
      </c>
      <c r="O44" s="31">
        <f>G44*N44</f>
        <v>163774.401378769</v>
      </c>
      <c r="P44" s="32">
        <f>G44*100</f>
        <v>24600</v>
      </c>
      <c r="Q44" s="40" t="s">
        <v>163</v>
      </c>
    </row>
    <row r="45" ht="36" customHeight="1" spans="1:17">
      <c r="A45" s="15" t="s">
        <v>164</v>
      </c>
      <c r="B45" s="14" t="s">
        <v>20</v>
      </c>
      <c r="C45" s="14" t="s">
        <v>165</v>
      </c>
      <c r="D45" s="14" t="s">
        <v>166</v>
      </c>
      <c r="E45" s="15">
        <v>18669642089</v>
      </c>
      <c r="F45" s="14" t="s">
        <v>32</v>
      </c>
      <c r="G45" s="15">
        <v>326</v>
      </c>
      <c r="H45" s="10" t="s">
        <v>162</v>
      </c>
      <c r="I45" s="15">
        <v>5000</v>
      </c>
      <c r="J45" s="15">
        <v>1400</v>
      </c>
      <c r="K45" s="30">
        <v>4690.94415266107</v>
      </c>
      <c r="L45" s="30">
        <v>448.7</v>
      </c>
      <c r="M45" s="30">
        <v>344</v>
      </c>
      <c r="N45" s="30">
        <v>615.874881093333</v>
      </c>
      <c r="O45" s="31">
        <f t="shared" ref="O45:O53" si="2">G45*N45</f>
        <v>200775.211236427</v>
      </c>
      <c r="P45" s="32">
        <f t="shared" ref="P45:P53" si="3">G45*100</f>
        <v>32600</v>
      </c>
      <c r="Q45" s="40"/>
    </row>
    <row r="46" ht="36" customHeight="1" spans="1:17">
      <c r="A46" s="15" t="s">
        <v>167</v>
      </c>
      <c r="B46" s="8" t="s">
        <v>20</v>
      </c>
      <c r="C46" s="8" t="s">
        <v>168</v>
      </c>
      <c r="D46" s="8" t="s">
        <v>169</v>
      </c>
      <c r="E46" s="9">
        <v>18263691797</v>
      </c>
      <c r="F46" s="8" t="s">
        <v>170</v>
      </c>
      <c r="G46" s="9">
        <v>320</v>
      </c>
      <c r="H46" s="10" t="s">
        <v>171</v>
      </c>
      <c r="I46" s="9">
        <v>5000</v>
      </c>
      <c r="J46" s="9">
        <v>1350</v>
      </c>
      <c r="K46" s="30">
        <v>3878.76535714286</v>
      </c>
      <c r="L46" s="30">
        <v>601.55</v>
      </c>
      <c r="M46" s="30">
        <v>318.3</v>
      </c>
      <c r="N46" s="30">
        <v>627.965845951033</v>
      </c>
      <c r="O46" s="31">
        <f t="shared" si="2"/>
        <v>200949.070704331</v>
      </c>
      <c r="P46" s="32">
        <f t="shared" si="3"/>
        <v>32000</v>
      </c>
      <c r="Q46" s="40"/>
    </row>
    <row r="47" ht="36" customHeight="1" spans="1:17">
      <c r="A47" s="15" t="s">
        <v>172</v>
      </c>
      <c r="B47" s="14" t="s">
        <v>20</v>
      </c>
      <c r="C47" s="14" t="s">
        <v>27</v>
      </c>
      <c r="D47" s="14" t="s">
        <v>173</v>
      </c>
      <c r="E47" s="15">
        <v>15864336333</v>
      </c>
      <c r="F47" s="14" t="s">
        <v>32</v>
      </c>
      <c r="G47" s="15">
        <v>260</v>
      </c>
      <c r="H47" s="10" t="s">
        <v>171</v>
      </c>
      <c r="I47" s="15">
        <v>5000</v>
      </c>
      <c r="J47" s="15">
        <v>1600</v>
      </c>
      <c r="K47" s="30">
        <v>3889.08333333333</v>
      </c>
      <c r="L47" s="30">
        <v>589.2</v>
      </c>
      <c r="M47" s="30">
        <v>375.9</v>
      </c>
      <c r="N47" s="30">
        <v>735.4750979163</v>
      </c>
      <c r="O47" s="31">
        <f t="shared" si="2"/>
        <v>191223.525458238</v>
      </c>
      <c r="P47" s="32">
        <f t="shared" si="3"/>
        <v>26000</v>
      </c>
      <c r="Q47" s="40"/>
    </row>
    <row r="48" ht="36" customHeight="1" spans="1:17">
      <c r="A48" s="15" t="s">
        <v>174</v>
      </c>
      <c r="B48" s="14" t="s">
        <v>95</v>
      </c>
      <c r="C48" s="14" t="s">
        <v>175</v>
      </c>
      <c r="D48" s="14" t="s">
        <v>176</v>
      </c>
      <c r="E48" s="15">
        <v>13508962886</v>
      </c>
      <c r="F48" s="14" t="s">
        <v>177</v>
      </c>
      <c r="G48" s="15">
        <v>300</v>
      </c>
      <c r="H48" s="10" t="s">
        <v>178</v>
      </c>
      <c r="I48" s="15">
        <v>5000</v>
      </c>
      <c r="J48" s="15">
        <v>1350</v>
      </c>
      <c r="K48" s="30">
        <v>3659.74641942564</v>
      </c>
      <c r="L48" s="30">
        <v>615.8</v>
      </c>
      <c r="M48" s="30">
        <v>344</v>
      </c>
      <c r="N48" s="30">
        <v>660.495918682854</v>
      </c>
      <c r="O48" s="31">
        <f t="shared" si="2"/>
        <v>198148.775604856</v>
      </c>
      <c r="P48" s="32">
        <f t="shared" si="3"/>
        <v>30000</v>
      </c>
      <c r="Q48" s="40"/>
    </row>
    <row r="49" ht="36" customHeight="1" spans="1:17">
      <c r="A49" s="15" t="s">
        <v>179</v>
      </c>
      <c r="B49" s="14" t="s">
        <v>150</v>
      </c>
      <c r="C49" s="14" t="s">
        <v>180</v>
      </c>
      <c r="D49" s="14" t="s">
        <v>181</v>
      </c>
      <c r="E49" s="15">
        <v>18605368388</v>
      </c>
      <c r="F49" s="14" t="s">
        <v>32</v>
      </c>
      <c r="G49" s="15">
        <v>346</v>
      </c>
      <c r="H49" s="14" t="s">
        <v>178</v>
      </c>
      <c r="I49" s="15">
        <v>4800</v>
      </c>
      <c r="J49" s="15">
        <v>1400</v>
      </c>
      <c r="K49" s="30">
        <v>4169.59677995509</v>
      </c>
      <c r="L49" s="30">
        <v>565.4</v>
      </c>
      <c r="M49" s="30">
        <v>344</v>
      </c>
      <c r="N49" s="30">
        <v>687.801664651492</v>
      </c>
      <c r="O49" s="31">
        <f t="shared" si="2"/>
        <v>237979.375969416</v>
      </c>
      <c r="P49" s="32">
        <f t="shared" si="3"/>
        <v>34600</v>
      </c>
      <c r="Q49" s="40"/>
    </row>
    <row r="50" ht="36" customHeight="1" spans="1:17">
      <c r="A50" s="15" t="s">
        <v>182</v>
      </c>
      <c r="B50" s="14" t="s">
        <v>183</v>
      </c>
      <c r="C50" s="14" t="s">
        <v>145</v>
      </c>
      <c r="D50" s="14" t="s">
        <v>146</v>
      </c>
      <c r="E50" s="15">
        <v>13605365216</v>
      </c>
      <c r="F50" s="14" t="s">
        <v>147</v>
      </c>
      <c r="G50" s="15">
        <v>732</v>
      </c>
      <c r="H50" s="14" t="s">
        <v>178</v>
      </c>
      <c r="I50" s="15">
        <v>4800</v>
      </c>
      <c r="J50" s="15">
        <v>1400</v>
      </c>
      <c r="K50" s="30">
        <v>3542.73985215054</v>
      </c>
      <c r="L50" s="30">
        <v>570.45</v>
      </c>
      <c r="M50" s="30">
        <v>351.5</v>
      </c>
      <c r="N50" s="30">
        <v>604.846000666682</v>
      </c>
      <c r="O50" s="31">
        <f t="shared" si="2"/>
        <v>442747.272488011</v>
      </c>
      <c r="P50" s="32">
        <f t="shared" si="3"/>
        <v>73200</v>
      </c>
      <c r="Q50" s="40"/>
    </row>
    <row r="51" s="1" customFormat="1" ht="36" customHeight="1" spans="1:17">
      <c r="A51" s="17" t="s">
        <v>184</v>
      </c>
      <c r="B51" s="11" t="s">
        <v>74</v>
      </c>
      <c r="C51" s="11" t="s">
        <v>91</v>
      </c>
      <c r="D51" s="11" t="s">
        <v>92</v>
      </c>
      <c r="E51" s="12">
        <v>13365365988</v>
      </c>
      <c r="F51" s="11" t="s">
        <v>93</v>
      </c>
      <c r="G51" s="12">
        <v>365.5</v>
      </c>
      <c r="H51" s="13" t="s">
        <v>185</v>
      </c>
      <c r="I51" s="12">
        <v>4800</v>
      </c>
      <c r="J51" s="12">
        <v>1600</v>
      </c>
      <c r="K51" s="35">
        <v>3825</v>
      </c>
      <c r="L51" s="35">
        <v>515</v>
      </c>
      <c r="M51" s="35">
        <v>339.2</v>
      </c>
      <c r="N51" s="35">
        <v>567.95</v>
      </c>
      <c r="O51" s="33">
        <f t="shared" si="2"/>
        <v>207585.725</v>
      </c>
      <c r="P51" s="34">
        <v>36160</v>
      </c>
      <c r="Q51" s="41"/>
    </row>
    <row r="52" ht="36" customHeight="1" spans="1:17">
      <c r="A52" s="15" t="s">
        <v>186</v>
      </c>
      <c r="B52" s="8" t="s">
        <v>74</v>
      </c>
      <c r="C52" s="8" t="s">
        <v>187</v>
      </c>
      <c r="D52" s="8" t="s">
        <v>188</v>
      </c>
      <c r="E52" s="9">
        <v>15866511545</v>
      </c>
      <c r="F52" s="8" t="s">
        <v>189</v>
      </c>
      <c r="G52" s="9">
        <v>110</v>
      </c>
      <c r="H52" s="10" t="s">
        <v>185</v>
      </c>
      <c r="I52" s="9">
        <v>4500</v>
      </c>
      <c r="J52" s="9">
        <v>1500</v>
      </c>
      <c r="K52" s="30">
        <v>3454.27898550725</v>
      </c>
      <c r="L52" s="30">
        <v>593.1</v>
      </c>
      <c r="M52" s="30">
        <v>375.9</v>
      </c>
      <c r="N52" s="30">
        <v>651.264330066685</v>
      </c>
      <c r="O52" s="31">
        <f t="shared" si="2"/>
        <v>71639.0763073354</v>
      </c>
      <c r="P52" s="32">
        <f t="shared" si="3"/>
        <v>11000</v>
      </c>
      <c r="Q52" s="40"/>
    </row>
    <row r="53" ht="36" customHeight="1" spans="1:17">
      <c r="A53" s="15" t="s">
        <v>190</v>
      </c>
      <c r="B53" s="8" t="s">
        <v>74</v>
      </c>
      <c r="C53" s="8" t="s">
        <v>191</v>
      </c>
      <c r="D53" s="8" t="s">
        <v>192</v>
      </c>
      <c r="E53" s="9">
        <v>15806462366</v>
      </c>
      <c r="F53" s="8" t="s">
        <v>32</v>
      </c>
      <c r="G53" s="9">
        <v>130</v>
      </c>
      <c r="H53" s="10" t="s">
        <v>185</v>
      </c>
      <c r="I53" s="9">
        <v>4500</v>
      </c>
      <c r="J53" s="9">
        <v>1200</v>
      </c>
      <c r="K53" s="30">
        <v>3226.05737704918</v>
      </c>
      <c r="L53" s="30">
        <v>648.1</v>
      </c>
      <c r="M53" s="30">
        <v>344</v>
      </c>
      <c r="N53" s="30">
        <v>609.489377122295</v>
      </c>
      <c r="O53" s="31">
        <f t="shared" si="2"/>
        <v>79233.6190258983</v>
      </c>
      <c r="P53" s="32">
        <f t="shared" si="3"/>
        <v>13000</v>
      </c>
      <c r="Q53" s="40"/>
    </row>
    <row r="54" ht="36" customHeight="1" spans="1:17">
      <c r="A54" s="18" t="s">
        <v>156</v>
      </c>
      <c r="B54" s="19"/>
      <c r="C54" s="19"/>
      <c r="D54" s="19"/>
      <c r="E54" s="19"/>
      <c r="F54" s="20"/>
      <c r="G54" s="9">
        <v>3135.5</v>
      </c>
      <c r="H54" s="24"/>
      <c r="I54" s="9"/>
      <c r="J54" s="29"/>
      <c r="K54" s="37"/>
      <c r="L54" s="37"/>
      <c r="M54" s="37"/>
      <c r="N54" s="37"/>
      <c r="O54" s="36"/>
      <c r="P54" s="32">
        <f>SUM(P44:P53)</f>
        <v>313160</v>
      </c>
      <c r="Q54" s="40"/>
    </row>
    <row r="55" ht="31" customHeight="1" spans="1:17">
      <c r="A55" s="25" t="s">
        <v>193</v>
      </c>
      <c r="B55" s="26"/>
      <c r="C55" s="26"/>
      <c r="D55" s="26"/>
      <c r="E55" s="26"/>
      <c r="F55" s="27"/>
      <c r="G55" s="8">
        <f>G42+G54</f>
        <v>14279.7</v>
      </c>
      <c r="H55" s="28"/>
      <c r="I55" s="28"/>
      <c r="J55" s="28"/>
      <c r="K55" s="28"/>
      <c r="L55" s="28"/>
      <c r="M55" s="28"/>
      <c r="N55" s="30">
        <f>O55/G55</f>
        <v>686.875470916679</v>
      </c>
      <c r="O55" s="38">
        <v>9808375.6620489</v>
      </c>
      <c r="P55" s="32">
        <f>P42+P54</f>
        <v>2540000</v>
      </c>
      <c r="Q55" s="29"/>
    </row>
    <row r="56" spans="15:15">
      <c r="O56" s="39"/>
    </row>
  </sheetData>
  <autoFilter xmlns:etc="http://www.wps.cn/officeDocument/2017/etCustomData" ref="A2:Q55" etc:filterBottomFollowUsedRange="0">
    <extLst/>
  </autoFilter>
  <mergeCells count="8">
    <mergeCell ref="A1:N1"/>
    <mergeCell ref="A3:N3"/>
    <mergeCell ref="A42:F42"/>
    <mergeCell ref="A43:J43"/>
    <mergeCell ref="A54:F54"/>
    <mergeCell ref="A55:F55"/>
    <mergeCell ref="Q4:Q41"/>
    <mergeCell ref="Q44:Q54"/>
  </mergeCells>
  <pageMargins left="0.75" right="0.75" top="1" bottom="1" header="0.5" footer="0.5"/>
  <pageSetup paperSize="9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刘兆伦</cp:lastModifiedBy>
  <dcterms:created xsi:type="dcterms:W3CDTF">2024-06-18T06:32:00Z</dcterms:created>
  <dcterms:modified xsi:type="dcterms:W3CDTF">2024-11-15T03:39:46Z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DDB9AF02BC7348E49399E64E605DEDC5_13</vt:lpwstr>
  </property>
  <property fmtid="{D5CDD505-2E9C-101B-9397-08002B2CF9AE}" pid="3" name="KSOProductBuildVer">
    <vt:lpwstr>2052-12.1.0.18608</vt:lpwstr>
  </property>
</Properties>
</file>